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firstSheet="1" activeTab="1"/>
  </bookViews>
  <sheets>
    <sheet name="1кв 2016г" sheetId="1" r:id="rId1"/>
    <sheet name="2кв 2016г" sheetId="2" r:id="rId2"/>
  </sheets>
  <definedNames>
    <definedName name="_xlnm.Print_Area" localSheetId="1">'2кв 2016г'!$A$1:$O$26</definedName>
  </definedNames>
  <calcPr fullCalcOnLoad="1"/>
</workbook>
</file>

<file path=xl/sharedStrings.xml><?xml version="1.0" encoding="utf-8"?>
<sst xmlns="http://schemas.openxmlformats.org/spreadsheetml/2006/main" count="83" uniqueCount="49">
  <si>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</si>
  <si>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</si>
  <si>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</si>
  <si>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</si>
  <si>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</si>
  <si>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</si>
  <si>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</si>
  <si>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</si>
  <si>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</si>
  <si>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</si>
  <si>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 xml:space="preserve">Руководитель ГПР                                                                                                                                                                                              </t>
  </si>
  <si>
    <t xml:space="preserve">Исп.: А.Н. Баканова 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</si>
  <si>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</si>
  <si>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</si>
  <si>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</si>
  <si>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</si>
  <si>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</si>
  <si>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Стоимость за 1 кВт, в соответствии с заключенными договорами, (руб. без НДС)</t>
  </si>
  <si>
    <t>1.1</t>
  </si>
  <si>
    <t>1.2</t>
  </si>
  <si>
    <t>1.3</t>
  </si>
  <si>
    <t>1.4</t>
  </si>
  <si>
    <t>от 150кВт до 670</t>
  </si>
  <si>
    <t>от 16кВт до150кВт</t>
  </si>
  <si>
    <t>Стоимость за 1 присоединение, в соответствии с заключенными договорами, (руб. без НДС)</t>
  </si>
  <si>
    <t>Свыше 670 кВт</t>
  </si>
  <si>
    <t xml:space="preserve">А.С. Пакичев          </t>
  </si>
  <si>
    <t>2 квартал</t>
  </si>
  <si>
    <t>1 квартал</t>
  </si>
  <si>
    <t>2.1</t>
  </si>
  <si>
    <t>2.2</t>
  </si>
  <si>
    <t>2.3</t>
  </si>
  <si>
    <t>2.4</t>
  </si>
  <si>
    <t xml:space="preserve">Зам. генерального директора по экономике и финансам                                                                                                                                                                                   </t>
  </si>
  <si>
    <t xml:space="preserve">Сведения о стоимости услуг по технологическому присоединению </t>
  </si>
  <si>
    <t xml:space="preserve"> к объектам электросетевого хозяйства ООО "МЭН"</t>
  </si>
  <si>
    <t xml:space="preserve">по фактически исполненным договорам </t>
  </si>
  <si>
    <t>в соответствии с заключенными договорами</t>
  </si>
  <si>
    <t>тел.: 8(34643) 4-15-46</t>
  </si>
  <si>
    <t>Итого:</t>
  </si>
  <si>
    <t xml:space="preserve">Начальник ПЭО                                                                                                                                                                                              </t>
  </si>
  <si>
    <t>А.А. Ильясова</t>
  </si>
  <si>
    <t>Д.В. Беглова</t>
  </si>
  <si>
    <t>05.04.2016г.</t>
  </si>
  <si>
    <t>2016 год</t>
  </si>
  <si>
    <t>*Плата за ТП по договору согласно Постановления РФ №861 от 27.12.04г. составляет 466,1руб. без НДС. Максимальная мощность по договору составляет 10кВт. Стоимость 1кВт составляет 46,61 руб.</t>
  </si>
  <si>
    <t>**Плата за ТП по договору согласно Постановления РФ №861 от 27.12.04г. составляет 466,1руб. без НДС., умноженных на количество членов СОНТ (40 участков).Максимальная мощность по договору составляет 250кВт. Стоимость 1кВт составляет 74,58 руб.</t>
  </si>
  <si>
    <t>Сведения о поданных заявках на технологическое присоединение,</t>
  </si>
  <si>
    <t>заключенных договорах и выполненных присоединениях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</si>
</sst>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1" fontId="0" fillId="0" borderId="10" xfId="0" applyNumberFormat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left"/>
    </xf>
    <xf numFmtId="1" fontId="45" fillId="0" borderId="22" xfId="0" applyNumberFormat="1" applyFont="1" applyFill="1" applyBorder="1" applyAlignment="1">
      <alignment horizontal="center" vertical="center"/>
    </xf>
    <xf numFmtId="41" fontId="45" fillId="0" borderId="22" xfId="0" applyNumberFormat="1" applyFont="1" applyFill="1" applyBorder="1" applyAlignment="1">
      <alignment horizontal="center" vertical="center"/>
    </xf>
    <xf numFmtId="164" fontId="45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171" fontId="0" fillId="0" borderId="2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view="pageBreakPreview" zoomScale="70" zoomScaleNormal="70" zoomScaleSheetLayoutView="70" zoomScalePageLayoutView="0" workbookViewId="0" topLeftCell="A1">
      <selection activeCell="I41" sqref="I41"/>
    </sheetView>
  </sheetViews>
  <sheetFormatPr defaultColWidth="9.00390625" defaultRowHeight="12.75"/>
  <cols>
    <col min="2" max="2" width="26.75390625" style="0" customWidth="1"/>
    <col min="3" max="3" width="10.125" style="0" customWidth="1"/>
    <col min="4" max="4" width="20.87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81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8">
      <c r="B3" s="2"/>
      <c r="C3" s="2"/>
      <c r="D3" s="7"/>
      <c r="G3" s="26" t="s">
        <v>35</v>
      </c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6" ht="85.5" customHeight="1">
      <c r="A6" s="82" t="s">
        <v>12</v>
      </c>
      <c r="B6" s="84" t="s">
        <v>13</v>
      </c>
      <c r="C6" s="86" t="s">
        <v>14</v>
      </c>
      <c r="D6" s="87"/>
      <c r="E6" s="86" t="s">
        <v>2</v>
      </c>
      <c r="F6" s="87"/>
      <c r="G6" s="86" t="s">
        <v>0</v>
      </c>
      <c r="H6" s="88"/>
      <c r="I6" s="88"/>
      <c r="J6" s="73" t="s">
        <v>6</v>
      </c>
      <c r="K6" s="73"/>
      <c r="L6" s="73"/>
      <c r="M6" s="73"/>
      <c r="N6" s="73" t="s">
        <v>24</v>
      </c>
      <c r="O6" s="75" t="s">
        <v>17</v>
      </c>
      <c r="P6" s="1"/>
    </row>
    <row r="7" spans="1:15" ht="66" customHeight="1" thickBot="1">
      <c r="A7" s="83"/>
      <c r="B7" s="85"/>
      <c r="C7" s="23" t="s">
        <v>1</v>
      </c>
      <c r="D7" s="24" t="s">
        <v>8</v>
      </c>
      <c r="E7" s="23" t="s">
        <v>3</v>
      </c>
      <c r="F7" s="24" t="s">
        <v>15</v>
      </c>
      <c r="G7" s="23" t="s">
        <v>4</v>
      </c>
      <c r="H7" s="24" t="s">
        <v>9</v>
      </c>
      <c r="I7" s="25" t="s">
        <v>7</v>
      </c>
      <c r="J7" s="24" t="s">
        <v>37</v>
      </c>
      <c r="K7" s="24" t="s">
        <v>16</v>
      </c>
      <c r="L7" s="24" t="s">
        <v>36</v>
      </c>
      <c r="M7" s="24" t="s">
        <v>16</v>
      </c>
      <c r="N7" s="74"/>
      <c r="O7" s="76"/>
    </row>
    <row r="8" spans="1:15" ht="30" customHeight="1" thickBo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2">
        <v>15</v>
      </c>
    </row>
    <row r="9" spans="1:15" ht="16.5" thickBot="1">
      <c r="A9" s="47"/>
      <c r="B9" s="77" t="s">
        <v>44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13"/>
      <c r="O9" s="48"/>
    </row>
    <row r="10" spans="1:15" ht="15.75">
      <c r="A10" s="15">
        <v>1</v>
      </c>
      <c r="B10" s="44" t="s">
        <v>28</v>
      </c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8"/>
      <c r="O10" s="19"/>
    </row>
    <row r="11" spans="1:15" ht="12.75" customHeight="1">
      <c r="A11" s="20" t="s">
        <v>18</v>
      </c>
      <c r="B11" s="8" t="s">
        <v>5</v>
      </c>
      <c r="C11" s="9"/>
      <c r="D11" s="9"/>
      <c r="E11" s="9"/>
      <c r="F11" s="9"/>
      <c r="G11" s="9"/>
      <c r="H11" s="9"/>
      <c r="I11" s="43"/>
      <c r="J11" s="9"/>
      <c r="K11" s="9"/>
      <c r="L11" s="33"/>
      <c r="M11" s="41"/>
      <c r="N11" s="8"/>
      <c r="O11" s="21"/>
    </row>
    <row r="12" spans="1:15" ht="15">
      <c r="A12" s="20" t="s">
        <v>19</v>
      </c>
      <c r="B12" s="14" t="s">
        <v>23</v>
      </c>
      <c r="C12" s="38"/>
      <c r="D12" s="38"/>
      <c r="E12" s="38"/>
      <c r="F12" s="38"/>
      <c r="G12" s="9"/>
      <c r="H12" s="9"/>
      <c r="I12" s="43"/>
      <c r="J12" s="33"/>
      <c r="K12" s="35"/>
      <c r="L12" s="33"/>
      <c r="M12" s="42"/>
      <c r="N12" s="36"/>
      <c r="O12" s="37"/>
    </row>
    <row r="13" spans="1:15" ht="15">
      <c r="A13" s="20" t="s">
        <v>20</v>
      </c>
      <c r="B13" s="14" t="s">
        <v>22</v>
      </c>
      <c r="C13" s="39"/>
      <c r="D13" s="39"/>
      <c r="E13" s="39"/>
      <c r="F13" s="39"/>
      <c r="G13" s="34"/>
      <c r="H13" s="34"/>
      <c r="I13" s="34"/>
      <c r="J13" s="35"/>
      <c r="K13" s="35"/>
      <c r="L13" s="35"/>
      <c r="M13" s="67"/>
      <c r="N13" s="68"/>
      <c r="O13" s="68"/>
    </row>
    <row r="14" spans="1:15" ht="15.75" thickBot="1">
      <c r="A14" s="54" t="s">
        <v>21</v>
      </c>
      <c r="B14" s="55" t="s">
        <v>25</v>
      </c>
      <c r="C14" s="69">
        <v>1</v>
      </c>
      <c r="D14" s="69">
        <v>1200</v>
      </c>
      <c r="E14" s="69">
        <v>1</v>
      </c>
      <c r="F14" s="69">
        <v>1200</v>
      </c>
      <c r="G14" s="57"/>
      <c r="H14" s="57"/>
      <c r="I14" s="57"/>
      <c r="J14" s="70">
        <v>165.06</v>
      </c>
      <c r="K14" s="58"/>
      <c r="L14" s="58"/>
      <c r="M14" s="56"/>
      <c r="N14" s="71">
        <v>165060</v>
      </c>
      <c r="O14" s="70">
        <v>137.55</v>
      </c>
    </row>
    <row r="15" spans="1:15" ht="16.5" thickBot="1">
      <c r="A15" s="59"/>
      <c r="B15" s="60" t="s">
        <v>39</v>
      </c>
      <c r="C15" s="61">
        <f>SUM(C11:C14)</f>
        <v>1</v>
      </c>
      <c r="D15" s="61">
        <f>SUM(D11:D14)</f>
        <v>1200</v>
      </c>
      <c r="E15" s="61">
        <f>SUM(E11:E14)</f>
        <v>1</v>
      </c>
      <c r="F15" s="61">
        <f>SUM(F11:F14)</f>
        <v>1200</v>
      </c>
      <c r="G15" s="62"/>
      <c r="H15" s="62"/>
      <c r="I15" s="62"/>
      <c r="J15" s="63">
        <f>SUM(J11:J14)</f>
        <v>165.06</v>
      </c>
      <c r="K15" s="64"/>
      <c r="L15" s="65"/>
      <c r="M15" s="62"/>
      <c r="N15" s="72">
        <f>SUM(N11:N14)</f>
        <v>165060</v>
      </c>
      <c r="O15" s="66">
        <f>SUM(O11:O14)</f>
        <v>137.55</v>
      </c>
    </row>
    <row r="16" spans="1:15" ht="15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9"/>
    </row>
    <row r="17" spans="1:15" ht="15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9"/>
    </row>
    <row r="18" spans="2:11" ht="20.25" customHeight="1">
      <c r="B18" s="78" t="s">
        <v>33</v>
      </c>
      <c r="C18" s="78"/>
      <c r="D18" s="78"/>
      <c r="E18" s="78"/>
      <c r="F18" s="78"/>
      <c r="I18" s="29"/>
      <c r="K18" s="27" t="s">
        <v>26</v>
      </c>
    </row>
    <row r="19" spans="2:11" ht="15" customHeight="1">
      <c r="B19" s="30"/>
      <c r="C19" s="31"/>
      <c r="D19" s="32"/>
      <c r="E19" s="31"/>
      <c r="F19" s="31"/>
      <c r="I19" s="46"/>
      <c r="K19" s="31"/>
    </row>
    <row r="20" spans="2:3" ht="12.75">
      <c r="B20" s="4"/>
      <c r="C20" s="5"/>
    </row>
    <row r="21" spans="2:12" ht="20.25">
      <c r="B21" s="27" t="s">
        <v>40</v>
      </c>
      <c r="C21" s="6"/>
      <c r="D21" s="6"/>
      <c r="E21" s="6"/>
      <c r="F21" s="6"/>
      <c r="I21" s="3"/>
      <c r="J21" s="3"/>
      <c r="K21" s="27" t="s">
        <v>41</v>
      </c>
      <c r="L21" s="3"/>
    </row>
    <row r="22" spans="2:12" ht="14.25" customHeight="1">
      <c r="B22" s="27"/>
      <c r="C22" s="6"/>
      <c r="D22" s="6"/>
      <c r="E22" s="6"/>
      <c r="F22" s="6"/>
      <c r="I22" s="3"/>
      <c r="J22" s="3"/>
      <c r="K22" s="27"/>
      <c r="L22" s="3"/>
    </row>
    <row r="24" spans="2:11" ht="20.25">
      <c r="B24" s="27" t="s">
        <v>10</v>
      </c>
      <c r="C24" s="6"/>
      <c r="D24" s="6"/>
      <c r="E24" s="6"/>
      <c r="F24" s="6"/>
      <c r="K24" s="27" t="s">
        <v>42</v>
      </c>
    </row>
    <row r="25" ht="20.25">
      <c r="K25" s="53" t="s">
        <v>43</v>
      </c>
    </row>
    <row r="32" spans="2:15" ht="18.75">
      <c r="B32" s="79" t="s">
        <v>11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28"/>
    </row>
    <row r="33" spans="2:15" ht="18.75">
      <c r="B33" s="80" t="s">
        <v>38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</sheetData>
  <sheetProtection/>
  <mergeCells count="13">
    <mergeCell ref="B2:M2"/>
    <mergeCell ref="A6:A7"/>
    <mergeCell ref="B6:B7"/>
    <mergeCell ref="C6:D6"/>
    <mergeCell ref="E6:F6"/>
    <mergeCell ref="G6:I6"/>
    <mergeCell ref="J6:M6"/>
    <mergeCell ref="N6:N7"/>
    <mergeCell ref="O6:O7"/>
    <mergeCell ref="B9:M9"/>
    <mergeCell ref="B18:F18"/>
    <mergeCell ref="B32:N32"/>
    <mergeCell ref="B33:O33"/>
  </mergeCells>
  <printOptions/>
  <pageMargins left="0.28" right="0.17" top="0.31" bottom="0.22" header="0.26" footer="0.16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view="pageBreakPreview" zoomScale="70" zoomScaleNormal="70" zoomScaleSheetLayoutView="70" zoomScalePageLayoutView="0" workbookViewId="0" topLeftCell="A1">
      <selection activeCell="O21" sqref="N6:O21"/>
    </sheetView>
  </sheetViews>
  <sheetFormatPr defaultColWidth="9.00390625" defaultRowHeight="12.75"/>
  <cols>
    <col min="2" max="2" width="26.75390625" style="0" customWidth="1"/>
    <col min="3" max="3" width="10.125" style="0" customWidth="1"/>
    <col min="4" max="4" width="20.87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8">
      <c r="B3" s="81" t="s">
        <v>48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82" t="s">
        <v>12</v>
      </c>
      <c r="B6" s="84" t="s">
        <v>13</v>
      </c>
      <c r="C6" s="86" t="s">
        <v>14</v>
      </c>
      <c r="D6" s="87"/>
      <c r="E6" s="86" t="s">
        <v>2</v>
      </c>
      <c r="F6" s="87"/>
      <c r="G6" s="86" t="s">
        <v>0</v>
      </c>
      <c r="H6" s="88"/>
      <c r="I6" s="88"/>
      <c r="J6" s="73" t="s">
        <v>6</v>
      </c>
      <c r="K6" s="73"/>
      <c r="L6" s="73"/>
      <c r="M6" s="73"/>
      <c r="N6" s="1"/>
    </row>
    <row r="7" spans="1:13" ht="66" customHeight="1" thickBot="1">
      <c r="A7" s="83"/>
      <c r="B7" s="85"/>
      <c r="C7" s="23" t="s">
        <v>1</v>
      </c>
      <c r="D7" s="24" t="s">
        <v>8</v>
      </c>
      <c r="E7" s="23" t="s">
        <v>3</v>
      </c>
      <c r="F7" s="24" t="s">
        <v>15</v>
      </c>
      <c r="G7" s="23" t="s">
        <v>4</v>
      </c>
      <c r="H7" s="24" t="s">
        <v>9</v>
      </c>
      <c r="I7" s="25" t="s">
        <v>7</v>
      </c>
      <c r="J7" s="24" t="s">
        <v>37</v>
      </c>
      <c r="K7" s="24" t="s">
        <v>16</v>
      </c>
      <c r="L7" s="24" t="s">
        <v>36</v>
      </c>
      <c r="M7" s="24" t="s">
        <v>16</v>
      </c>
    </row>
    <row r="8" spans="1:13" ht="30" customHeight="1" thickBo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16.5" thickBot="1">
      <c r="A9" s="47"/>
      <c r="B9" s="77" t="s">
        <v>44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.75">
      <c r="A10" s="15">
        <v>1</v>
      </c>
      <c r="B10" s="44" t="s">
        <v>28</v>
      </c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</row>
    <row r="11" spans="1:13" ht="12.75" customHeight="1">
      <c r="A11" s="20" t="s">
        <v>18</v>
      </c>
      <c r="B11" s="8" t="s">
        <v>5</v>
      </c>
      <c r="C11" s="9"/>
      <c r="D11" s="9"/>
      <c r="E11" s="9"/>
      <c r="F11" s="9"/>
      <c r="G11" s="9"/>
      <c r="H11" s="9"/>
      <c r="I11" s="43"/>
      <c r="J11" s="9"/>
      <c r="K11" s="9"/>
      <c r="L11" s="33"/>
      <c r="M11" s="41"/>
    </row>
    <row r="12" spans="1:13" ht="15">
      <c r="A12" s="20" t="s">
        <v>19</v>
      </c>
      <c r="B12" s="14" t="s">
        <v>23</v>
      </c>
      <c r="C12" s="38"/>
      <c r="D12" s="38"/>
      <c r="E12" s="38"/>
      <c r="F12" s="38"/>
      <c r="G12" s="9"/>
      <c r="H12" s="9"/>
      <c r="I12" s="43"/>
      <c r="J12" s="33"/>
      <c r="K12" s="35"/>
      <c r="L12" s="33"/>
      <c r="M12" s="42"/>
    </row>
    <row r="13" spans="1:13" ht="15">
      <c r="A13" s="20" t="s">
        <v>20</v>
      </c>
      <c r="B13" s="14" t="s">
        <v>22</v>
      </c>
      <c r="C13" s="39"/>
      <c r="D13" s="39"/>
      <c r="E13" s="39"/>
      <c r="F13" s="39"/>
      <c r="G13" s="34"/>
      <c r="H13" s="34"/>
      <c r="I13" s="34"/>
      <c r="J13" s="35"/>
      <c r="K13" s="35"/>
      <c r="L13" s="35"/>
      <c r="M13" s="67"/>
    </row>
    <row r="14" spans="1:13" ht="15.75" thickBot="1">
      <c r="A14" s="54" t="s">
        <v>21</v>
      </c>
      <c r="B14" s="55" t="s">
        <v>25</v>
      </c>
      <c r="C14" s="69">
        <v>1</v>
      </c>
      <c r="D14" s="69">
        <v>1200</v>
      </c>
      <c r="E14" s="69">
        <v>1</v>
      </c>
      <c r="F14" s="69">
        <v>1200</v>
      </c>
      <c r="G14" s="57"/>
      <c r="H14" s="57"/>
      <c r="I14" s="57"/>
      <c r="J14" s="70">
        <v>165.06</v>
      </c>
      <c r="K14" s="58"/>
      <c r="L14" s="58"/>
      <c r="M14" s="56"/>
    </row>
    <row r="15" spans="1:13" ht="16.5" thickBot="1">
      <c r="A15" s="59"/>
      <c r="B15" s="60" t="s">
        <v>39</v>
      </c>
      <c r="C15" s="61">
        <f>SUM(C11:C14)</f>
        <v>1</v>
      </c>
      <c r="D15" s="61">
        <f>SUM(D11:D14)</f>
        <v>1200</v>
      </c>
      <c r="E15" s="61">
        <f>SUM(E11:E14)</f>
        <v>1</v>
      </c>
      <c r="F15" s="61">
        <f>SUM(F11:F14)</f>
        <v>1200</v>
      </c>
      <c r="G15" s="62"/>
      <c r="H15" s="62"/>
      <c r="I15" s="62"/>
      <c r="J15" s="63">
        <f>SUM(J11:J14)</f>
        <v>165.06</v>
      </c>
      <c r="K15" s="64"/>
      <c r="L15" s="65"/>
      <c r="M15" s="62"/>
    </row>
    <row r="16" spans="1:13" ht="15.75">
      <c r="A16" s="15">
        <v>2</v>
      </c>
      <c r="B16" s="44" t="s">
        <v>27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</row>
    <row r="17" spans="1:13" ht="12.75">
      <c r="A17" s="20" t="s">
        <v>29</v>
      </c>
      <c r="B17" s="8" t="s">
        <v>5</v>
      </c>
      <c r="C17" s="69">
        <v>3</v>
      </c>
      <c r="D17" s="69">
        <f>15+10+15</f>
        <v>40</v>
      </c>
      <c r="E17" s="69">
        <v>1</v>
      </c>
      <c r="F17" s="69">
        <v>10</v>
      </c>
      <c r="G17" s="9"/>
      <c r="H17" s="9"/>
      <c r="I17" s="43"/>
      <c r="J17" s="70">
        <f>0.466</f>
        <v>0.466</v>
      </c>
      <c r="K17" s="9"/>
      <c r="L17" s="33"/>
      <c r="M17" s="41"/>
    </row>
    <row r="18" spans="1:13" ht="15">
      <c r="A18" s="20" t="s">
        <v>30</v>
      </c>
      <c r="B18" s="14" t="s">
        <v>23</v>
      </c>
      <c r="C18" s="69">
        <v>4</v>
      </c>
      <c r="D18" s="69">
        <f>150+20+50+35</f>
        <v>255</v>
      </c>
      <c r="E18" s="69">
        <v>4</v>
      </c>
      <c r="F18" s="69">
        <f>150+50+20+35</f>
        <v>255</v>
      </c>
      <c r="G18" s="9"/>
      <c r="H18" s="9"/>
      <c r="I18" s="43"/>
      <c r="J18" s="70">
        <f>20.632+6.877+2.751+4.814</f>
        <v>35.074</v>
      </c>
      <c r="K18" s="35"/>
      <c r="L18" s="33"/>
      <c r="M18" s="42"/>
    </row>
    <row r="19" spans="1:13" ht="15">
      <c r="A19" s="20" t="s">
        <v>31</v>
      </c>
      <c r="B19" s="14" t="s">
        <v>22</v>
      </c>
      <c r="C19" s="69">
        <v>1</v>
      </c>
      <c r="D19" s="69">
        <v>250</v>
      </c>
      <c r="E19" s="69">
        <v>1</v>
      </c>
      <c r="F19" s="69">
        <v>250</v>
      </c>
      <c r="G19" s="69">
        <v>1</v>
      </c>
      <c r="H19" s="69">
        <f>250</f>
        <v>250</v>
      </c>
      <c r="I19" s="69">
        <f>34</f>
        <v>34</v>
      </c>
      <c r="J19" s="70">
        <v>18.644</v>
      </c>
      <c r="K19" s="35"/>
      <c r="L19" s="70">
        <f>18.644</f>
        <v>18.644</v>
      </c>
      <c r="M19" s="42"/>
    </row>
    <row r="20" spans="1:13" ht="15">
      <c r="A20" s="20" t="s">
        <v>32</v>
      </c>
      <c r="B20" s="14" t="s">
        <v>25</v>
      </c>
      <c r="C20" s="39"/>
      <c r="D20" s="39"/>
      <c r="E20" s="39"/>
      <c r="F20" s="39"/>
      <c r="G20" s="69">
        <v>2</v>
      </c>
      <c r="H20" s="69">
        <f>1200+2854</f>
        <v>4054</v>
      </c>
      <c r="I20" s="69">
        <f>20+1023</f>
        <v>1043</v>
      </c>
      <c r="J20" s="35"/>
      <c r="K20" s="35"/>
      <c r="L20" s="70">
        <f>165.06+7.148</f>
        <v>172.208</v>
      </c>
      <c r="M20" s="39"/>
    </row>
    <row r="21" spans="1:13" ht="16.5" thickBot="1">
      <c r="A21" s="22"/>
      <c r="B21" s="45" t="s">
        <v>39</v>
      </c>
      <c r="C21" s="40">
        <f>C17+C18+C19+C20</f>
        <v>8</v>
      </c>
      <c r="D21" s="40">
        <f aca="true" t="shared" si="0" ref="D21:M21">D17+D18+D19+D20</f>
        <v>545</v>
      </c>
      <c r="E21" s="40">
        <f t="shared" si="0"/>
        <v>6</v>
      </c>
      <c r="F21" s="40">
        <f t="shared" si="0"/>
        <v>515</v>
      </c>
      <c r="G21" s="40">
        <f t="shared" si="0"/>
        <v>3</v>
      </c>
      <c r="H21" s="40">
        <f t="shared" si="0"/>
        <v>4304</v>
      </c>
      <c r="I21" s="40">
        <f t="shared" si="0"/>
        <v>1077</v>
      </c>
      <c r="J21" s="50">
        <f t="shared" si="0"/>
        <v>54.184</v>
      </c>
      <c r="K21" s="40">
        <f t="shared" si="0"/>
        <v>0</v>
      </c>
      <c r="L21" s="50">
        <f t="shared" si="0"/>
        <v>190.852</v>
      </c>
      <c r="M21" s="40">
        <f t="shared" si="0"/>
        <v>0</v>
      </c>
    </row>
    <row r="22" spans="1:15" ht="15.75" customHeight="1">
      <c r="A22" s="51" t="s">
        <v>45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9"/>
    </row>
    <row r="23" spans="1:12" ht="15.75" customHeight="1">
      <c r="A23" s="51" t="s">
        <v>46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5" ht="15.75" customHeight="1">
      <c r="A24" s="51"/>
      <c r="B24" s="51"/>
      <c r="C24" s="4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/>
    </row>
    <row r="25" spans="1:15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9"/>
    </row>
    <row r="26" spans="2:11" ht="20.25" customHeight="1">
      <c r="B26" s="78"/>
      <c r="C26" s="78"/>
      <c r="D26" s="78"/>
      <c r="E26" s="78"/>
      <c r="F26" s="78"/>
      <c r="I26" s="29"/>
      <c r="K26" s="27"/>
    </row>
    <row r="27" spans="2:11" ht="15" customHeight="1">
      <c r="B27" s="30"/>
      <c r="C27" s="31"/>
      <c r="D27" s="32"/>
      <c r="E27" s="31"/>
      <c r="F27" s="31"/>
      <c r="I27" s="46"/>
      <c r="K27" s="31"/>
    </row>
    <row r="28" spans="2:3" ht="12.75">
      <c r="B28" s="4"/>
      <c r="C28" s="5"/>
    </row>
    <row r="29" spans="2:12" ht="20.25">
      <c r="B29" s="27"/>
      <c r="C29" s="6"/>
      <c r="D29" s="6"/>
      <c r="E29" s="6"/>
      <c r="F29" s="6"/>
      <c r="I29" s="3"/>
      <c r="J29" s="3"/>
      <c r="K29" s="27"/>
      <c r="L29" s="3"/>
    </row>
    <row r="30" spans="2:12" ht="14.25" customHeight="1">
      <c r="B30" s="27"/>
      <c r="C30" s="6"/>
      <c r="D30" s="6"/>
      <c r="E30" s="6"/>
      <c r="F30" s="6"/>
      <c r="I30" s="3"/>
      <c r="J30" s="3"/>
      <c r="K30" s="27"/>
      <c r="L30" s="3"/>
    </row>
    <row r="32" spans="2:11" ht="20.25">
      <c r="B32" s="27"/>
      <c r="C32" s="6"/>
      <c r="D32" s="6"/>
      <c r="E32" s="6"/>
      <c r="F32" s="6"/>
      <c r="K32" s="27"/>
    </row>
    <row r="33" ht="18.75">
      <c r="K33" s="52"/>
    </row>
    <row r="40" spans="2:15" ht="18.7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28"/>
    </row>
    <row r="41" spans="2:15" ht="18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</sheetData>
  <sheetProtection/>
  <mergeCells count="12">
    <mergeCell ref="B2:M2"/>
    <mergeCell ref="A6:A7"/>
    <mergeCell ref="B6:B7"/>
    <mergeCell ref="C6:D6"/>
    <mergeCell ref="E6:F6"/>
    <mergeCell ref="G6:I6"/>
    <mergeCell ref="J6:M6"/>
    <mergeCell ref="B3:M3"/>
    <mergeCell ref="B9:M9"/>
    <mergeCell ref="B26:F26"/>
    <mergeCell ref="B40:N40"/>
    <mergeCell ref="B41:O41"/>
  </mergeCells>
  <printOptions/>
  <pageMargins left="0.28" right="0.17" top="0.31" bottom="0.22" header="0.26" footer="0.1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2018-04-09T06:07:52Z</cp:lastPrinted>
  <dcterms:created xsi:type="dcterms:W3CDTF">2013-07-16T05:41:02Z</dcterms:created>
  <dcterms:modified xsi:type="dcterms:W3CDTF">2018-05-17T06:04:02Z</dcterms:modified>
  <cp:category/>
  <cp:version/>
  <cp:contentType/>
  <cp:contentStatus/>
</cp:coreProperties>
</file>